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6" windowWidth="15780" windowHeight="11940" tabRatio="766" activeTab="0"/>
  </bookViews>
  <sheets>
    <sheet name="DAS28(4)" sheetId="1" r:id="rId1"/>
    <sheet name="DAS28(4)-CRP" sheetId="2" r:id="rId2"/>
    <sheet name="DAS28(3)" sheetId="3" r:id="rId3"/>
    <sheet name="DAS28(3)-CRP" sheetId="4" r:id="rId4"/>
    <sheet name="DAS(4)" sheetId="5" r:id="rId5"/>
    <sheet name="DAS(4)-CRP" sheetId="6" r:id="rId6"/>
    <sheet name="DAS(3)" sheetId="7" r:id="rId7"/>
    <sheet name="DAS(3)-CRP" sheetId="8" r:id="rId8"/>
  </sheets>
  <definedNames/>
  <calcPr fullCalcOnLoad="1"/>
</workbook>
</file>

<file path=xl/sharedStrings.xml><?xml version="1.0" encoding="utf-8"?>
<sst xmlns="http://schemas.openxmlformats.org/spreadsheetml/2006/main" count="95" uniqueCount="35">
  <si>
    <t>DAS-CRP Calculator</t>
  </si>
  <si>
    <t>for the original DAS with 4 variables, including the CRP</t>
  </si>
  <si>
    <t>DAS</t>
  </si>
  <si>
    <t>CRP (mg/l)</t>
  </si>
  <si>
    <t>formula DAS28-3(crp) = (0.56*SQRT(TJC28) + 0.28*SQRT(SJC28) + 0.36*ln(CRP+1) )* 1.10 + 1.15</t>
  </si>
  <si>
    <t>Formula DAS28-4(crp) = 0.56*SQRT(TJC28) + 0.28SQRTSJC28) + 0.36*ln(CRP+1) + 0.014*GH + 0.96</t>
  </si>
  <si>
    <t>DAS-3(crp) = 0.54*SQRT(RAI)+ 0.065*SJC44 + 0.17*ln(CRP+1) + 0.65</t>
  </si>
  <si>
    <t>for the original DAS with 3 variables, including the CRP</t>
  </si>
  <si>
    <t>for the DAS28 with 3 variables, including the CRP</t>
  </si>
  <si>
    <t>Enter clinical data to calculate the Disease Activity Score</t>
  </si>
  <si>
    <t>DAS28 Calculator v1.1-beta</t>
  </si>
  <si>
    <t>by Alfons &amp; Michiel</t>
  </si>
  <si>
    <t>Clinical variable</t>
  </si>
  <si>
    <t>Value</t>
  </si>
  <si>
    <t>tender joint count (0-28)</t>
  </si>
  <si>
    <t>swollen joint count (0-28)</t>
  </si>
  <si>
    <t>DAS28</t>
  </si>
  <si>
    <t>ESR (mm/hr)</t>
  </si>
  <si>
    <t>VAS general health patient (mm)</t>
  </si>
  <si>
    <t>DAS28-CRP Calculator</t>
  </si>
  <si>
    <t>CRP (mg/L)</t>
  </si>
  <si>
    <t>DAS Calculator v1.1-beta</t>
  </si>
  <si>
    <t>for the original DAS with 4 variables</t>
  </si>
  <si>
    <t>RAI</t>
  </si>
  <si>
    <t>swollen joint count (0-44)</t>
  </si>
  <si>
    <t>for the original DAS with 3 variables</t>
  </si>
  <si>
    <t>for the DAS28 with 4 variables</t>
  </si>
  <si>
    <t>for the DAS28 with 3 variables</t>
  </si>
  <si>
    <t>for the DAS28-CRP with 4 variables</t>
  </si>
  <si>
    <t>RAI =  Ritchie Articular Index</t>
  </si>
  <si>
    <t>by M. Flendrie and J. Fransen</t>
  </si>
  <si>
    <t>formula DAS-4(crp) = 0.54*SQRT(RAI)+ 0.065*SJC44 + 0.17*ln(CRP+1) + 0.0072*GH + 0.45</t>
  </si>
  <si>
    <t>CRP = C-reactive protein</t>
  </si>
  <si>
    <t>VAS = Visual Analogue Scale</t>
  </si>
  <si>
    <t>RAI  =  Ritchie Articular Index</t>
  </si>
</sst>
</file>

<file path=xl/styles.xml><?xml version="1.0" encoding="utf-8"?>
<styleSheet xmlns="http://schemas.openxmlformats.org/spreadsheetml/2006/main">
  <numFmts count="16">
    <numFmt numFmtId="5" formatCode="&quot;Fl.&quot;#,##0_);\(&quot;Fl.&quot;#,##0\)"/>
    <numFmt numFmtId="6" formatCode="&quot;Fl.&quot;#,##0_);[Red]\(&quot;Fl.&quot;#,##0\)"/>
    <numFmt numFmtId="7" formatCode="&quot;Fl.&quot;#,##0.00_);\(&quot;Fl.&quot;#,##0.00\)"/>
    <numFmt numFmtId="8" formatCode="&quot;Fl.&quot;#,##0.00_);[Red]\(&quot;Fl.&quot;#,##0.00\)"/>
    <numFmt numFmtId="42" formatCode="_(&quot;Fl.&quot;* #,##0_);_(&quot;Fl.&quot;* \(#,##0\);_(&quot;Fl.&quot;* &quot;-&quot;_);_(@_)"/>
    <numFmt numFmtId="41" formatCode="_(* #,##0_);_(* \(#,##0\);_(* &quot;-&quot;_);_(@_)"/>
    <numFmt numFmtId="44" formatCode="_(&quot;Fl.&quot;* #,##0.00_);_(&quot;Fl.&quot;* \(#,##0.00\);_(&quot;Fl.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7" fillId="2" borderId="3" xfId="0" applyFont="1" applyFill="1" applyBorder="1" applyAlignment="1" applyProtection="1">
      <alignment/>
      <protection locked="0"/>
    </xf>
    <xf numFmtId="2" fontId="7" fillId="0" borderId="3" xfId="0" applyNumberFormat="1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>
      <alignment horizontal="left"/>
    </xf>
    <xf numFmtId="0" fontId="7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tabSelected="1" workbookViewId="0" topLeftCell="A1">
      <selection activeCell="C8" sqref="C8"/>
    </sheetView>
  </sheetViews>
  <sheetFormatPr defaultColWidth="11.421875" defaultRowHeight="12.75"/>
  <cols>
    <col min="1" max="1" width="8.8515625" style="10" customWidth="1"/>
    <col min="2" max="2" width="32.8515625" style="10" customWidth="1"/>
    <col min="3" max="16384" width="8.8515625" style="10" customWidth="1"/>
  </cols>
  <sheetData>
    <row r="1" spans="2:5" s="4" customFormat="1" ht="16.5">
      <c r="B1" s="2"/>
      <c r="C1" s="3" t="s">
        <v>9</v>
      </c>
      <c r="D1" s="2"/>
      <c r="E1" s="2"/>
    </row>
    <row r="2" spans="2:5" s="4" customFormat="1" ht="12">
      <c r="B2" s="2"/>
      <c r="C2" s="2"/>
      <c r="D2" s="2"/>
      <c r="E2" s="2"/>
    </row>
    <row r="3" spans="2:5" s="4" customFormat="1" ht="16.5">
      <c r="B3" s="5"/>
      <c r="C3" s="6" t="s">
        <v>10</v>
      </c>
      <c r="D3" s="2"/>
      <c r="E3" s="2"/>
    </row>
    <row r="4" spans="2:5" s="4" customFormat="1" ht="15">
      <c r="B4" s="2"/>
      <c r="C4" s="19" t="s">
        <v>26</v>
      </c>
      <c r="D4" s="2"/>
      <c r="E4" s="2"/>
    </row>
    <row r="5" spans="2:5" s="4" customFormat="1" ht="15">
      <c r="B5" s="2"/>
      <c r="C5" s="7" t="s">
        <v>11</v>
      </c>
      <c r="D5" s="2"/>
      <c r="E5" s="2"/>
    </row>
    <row r="6" spans="2:5" s="4" customFormat="1" ht="12.75" thickBot="1">
      <c r="B6" s="2"/>
      <c r="C6" s="2"/>
      <c r="D6" s="2"/>
      <c r="E6" s="2"/>
    </row>
    <row r="7" spans="2:5" s="4" customFormat="1" ht="16.5" thickBot="1" thickTop="1">
      <c r="B7" s="8" t="s">
        <v>12</v>
      </c>
      <c r="C7" s="9" t="s">
        <v>13</v>
      </c>
      <c r="D7" s="2"/>
      <c r="E7" s="2"/>
    </row>
    <row r="8" spans="2:5" s="4" customFormat="1" ht="16.5" thickBot="1" thickTop="1">
      <c r="B8" s="8" t="s">
        <v>14</v>
      </c>
      <c r="C8" s="11">
        <v>0</v>
      </c>
      <c r="D8" s="2">
        <f>IF(C8-ROUNDDOWN(C8,0)&gt;0,"only integers are allowed",IF(OR(C8&lt;0,C8&gt;28)=TRUE,"input is not between 0 and 28",""))</f>
      </c>
      <c r="E8" s="2"/>
    </row>
    <row r="9" spans="2:8" s="4" customFormat="1" ht="16.5" thickBot="1" thickTop="1">
      <c r="B9" s="8" t="s">
        <v>15</v>
      </c>
      <c r="C9" s="11">
        <v>0</v>
      </c>
      <c r="D9" s="2">
        <f>IF(C9-ROUNDDOWN(C9,0)&gt;0,"only integers are allowed",IF(OR(C9&lt;0,C9&gt;28)=TRUE,"input is not between 0 and 28",""))</f>
      </c>
      <c r="E9" s="5"/>
      <c r="G9" s="8" t="s">
        <v>16</v>
      </c>
      <c r="H9" s="12" t="e">
        <f>0.56*SQRT(C8)+0.28*SQRT(C9)+0.7*LN(C10)+0.014*C11</f>
        <v>#NUM!</v>
      </c>
    </row>
    <row r="10" spans="2:5" s="4" customFormat="1" ht="16.5" thickBot="1" thickTop="1">
      <c r="B10" s="8" t="s">
        <v>17</v>
      </c>
      <c r="C10" s="11">
        <v>0</v>
      </c>
      <c r="D10" s="2" t="str">
        <f>IF(C10-ROUNDDOWN(C10,0)&gt;0,"only integers are allowed",IF(OR(C10&lt;1,C10&gt;300)=TRUE,"input is not between 1 and 300",""))</f>
        <v>input is not between 1 and 300</v>
      </c>
      <c r="E10" s="2"/>
    </row>
    <row r="11" spans="2:5" s="4" customFormat="1" ht="16.5" thickBot="1" thickTop="1">
      <c r="B11" s="8" t="s">
        <v>18</v>
      </c>
      <c r="C11" s="11">
        <v>0</v>
      </c>
      <c r="D11" s="2">
        <f>IF(C11-ROUNDDOWN(C11,0)&gt;0,"only integers are allowed",IF(OR(C11&lt;0,C11&gt;100)=TRUE,"input is not between 0 and 100",""))</f>
      </c>
      <c r="E11"/>
    </row>
    <row r="12" ht="12.75" thickTop="1">
      <c r="E12" s="1"/>
    </row>
    <row r="13" ht="12">
      <c r="B13" s="4"/>
    </row>
  </sheetData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16"/>
  <sheetViews>
    <sheetView workbookViewId="0" topLeftCell="A1">
      <selection activeCell="C8" sqref="C8"/>
    </sheetView>
  </sheetViews>
  <sheetFormatPr defaultColWidth="11.421875" defaultRowHeight="12.75"/>
  <cols>
    <col min="1" max="1" width="8.8515625" style="10" customWidth="1"/>
    <col min="2" max="2" width="32.8515625" style="10" customWidth="1"/>
    <col min="3" max="16384" width="8.8515625" style="10" customWidth="1"/>
  </cols>
  <sheetData>
    <row r="1" spans="2:5" s="4" customFormat="1" ht="16.5">
      <c r="B1" s="2"/>
      <c r="C1" s="3" t="s">
        <v>9</v>
      </c>
      <c r="D1" s="2"/>
      <c r="E1" s="2"/>
    </row>
    <row r="2" spans="2:5" s="4" customFormat="1" ht="12">
      <c r="B2" s="2"/>
      <c r="C2" s="2"/>
      <c r="D2" s="2"/>
      <c r="E2" s="2"/>
    </row>
    <row r="3" spans="2:5" s="4" customFormat="1" ht="16.5">
      <c r="B3" s="5"/>
      <c r="C3" s="20" t="s">
        <v>19</v>
      </c>
      <c r="D3" s="2"/>
      <c r="E3" s="2"/>
    </row>
    <row r="4" spans="2:5" s="4" customFormat="1" ht="15">
      <c r="B4" s="2"/>
      <c r="C4" s="19" t="s">
        <v>28</v>
      </c>
      <c r="D4" s="2"/>
      <c r="E4" s="2"/>
    </row>
    <row r="5" spans="2:5" s="4" customFormat="1" ht="15">
      <c r="B5" s="2"/>
      <c r="C5" s="7" t="s">
        <v>30</v>
      </c>
      <c r="D5" s="2"/>
      <c r="E5" s="2"/>
    </row>
    <row r="6" spans="2:5" s="4" customFormat="1" ht="12.75" thickBot="1">
      <c r="B6" s="2"/>
      <c r="C6" s="2"/>
      <c r="D6" s="2"/>
      <c r="E6" s="2"/>
    </row>
    <row r="7" spans="2:5" s="4" customFormat="1" ht="16.5" thickBot="1" thickTop="1">
      <c r="B7" s="8" t="s">
        <v>12</v>
      </c>
      <c r="C7" s="9" t="s">
        <v>13</v>
      </c>
      <c r="D7" s="2"/>
      <c r="E7" s="2"/>
    </row>
    <row r="8" spans="2:5" s="4" customFormat="1" ht="16.5" thickBot="1" thickTop="1">
      <c r="B8" s="8" t="s">
        <v>14</v>
      </c>
      <c r="C8" s="11">
        <v>0</v>
      </c>
      <c r="D8" s="2">
        <f>IF(C8-ROUNDDOWN(C8,0)&gt;0,"only integers are allowed",IF(OR(C8&lt;0,C8&gt;28)=TRUE,"input is not between 0 and 28",""))</f>
      </c>
      <c r="E8" s="2"/>
    </row>
    <row r="9" spans="2:8" s="4" customFormat="1" ht="16.5" thickBot="1" thickTop="1">
      <c r="B9" s="8" t="s">
        <v>15</v>
      </c>
      <c r="C9" s="11">
        <v>0</v>
      </c>
      <c r="D9" s="2">
        <f>IF(C9-ROUNDDOWN(C9,0)&gt;0,"only integers are allowed",IF(OR(C9&lt;0,C9&gt;28)=TRUE,"input is not between 0 and 28",""))</f>
      </c>
      <c r="E9" s="5"/>
      <c r="G9" s="8" t="s">
        <v>16</v>
      </c>
      <c r="H9" s="12">
        <f>0.56*SQRT(C8)+0.28*SQRT(C9)+0.36*LN(C10+1)+0.014*C11+0.96</f>
        <v>0.96</v>
      </c>
    </row>
    <row r="10" spans="2:5" s="4" customFormat="1" ht="16.5" thickBot="1" thickTop="1">
      <c r="B10" s="8" t="s">
        <v>20</v>
      </c>
      <c r="C10" s="11">
        <v>0</v>
      </c>
      <c r="D10" s="2">
        <f>IF(C10-ROUNDDOWN(C10,0)&gt;0,"only integers are allowed",IF(OR(C10&lt;0,C10&gt;300)=TRUE,"input is not between 0 and 300",""))</f>
      </c>
      <c r="E10" s="2"/>
    </row>
    <row r="11" spans="2:5" s="4" customFormat="1" ht="16.5" thickBot="1" thickTop="1">
      <c r="B11" s="8" t="s">
        <v>18</v>
      </c>
      <c r="C11" s="11">
        <v>0</v>
      </c>
      <c r="D11" s="2">
        <f>IF(C11-ROUNDDOWN(C11,0)&gt;0,"only integers are allowed",IF(OR(C11&lt;0,C11&gt;100)=TRUE,"input is not between 0 and 100",""))</f>
      </c>
      <c r="E11"/>
    </row>
    <row r="12" ht="12.75" thickTop="1">
      <c r="E12" s="1"/>
    </row>
    <row r="13" ht="12">
      <c r="B13" s="4"/>
    </row>
    <row r="14" spans="2:8" ht="12">
      <c r="B14" s="13"/>
      <c r="C14" s="13"/>
      <c r="D14" s="13"/>
      <c r="E14" s="13"/>
      <c r="F14" s="13"/>
      <c r="G14" s="13"/>
      <c r="H14" s="13"/>
    </row>
    <row r="15" spans="2:9" ht="12">
      <c r="B15" s="18" t="s">
        <v>5</v>
      </c>
      <c r="C15" s="15"/>
      <c r="D15" s="15"/>
      <c r="E15" s="15"/>
      <c r="F15" s="15"/>
      <c r="G15" s="15"/>
      <c r="H15" s="17"/>
      <c r="I15" s="16"/>
    </row>
    <row r="16" spans="2:8" ht="12">
      <c r="B16" s="14"/>
      <c r="C16" s="14"/>
      <c r="D16" s="14"/>
      <c r="E16" s="14"/>
      <c r="F16" s="14"/>
      <c r="G16" s="14"/>
      <c r="H16" s="14"/>
    </row>
  </sheetData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workbookViewId="0" topLeftCell="A1">
      <selection activeCell="C8" sqref="C8"/>
    </sheetView>
  </sheetViews>
  <sheetFormatPr defaultColWidth="11.421875" defaultRowHeight="12.75"/>
  <cols>
    <col min="1" max="1" width="8.8515625" style="10" customWidth="1"/>
    <col min="2" max="2" width="32.8515625" style="10" customWidth="1"/>
    <col min="3" max="16384" width="8.8515625" style="10" customWidth="1"/>
  </cols>
  <sheetData>
    <row r="1" spans="2:5" s="4" customFormat="1" ht="16.5">
      <c r="B1" s="2"/>
      <c r="C1" s="3" t="s">
        <v>9</v>
      </c>
      <c r="D1" s="2"/>
      <c r="E1" s="2"/>
    </row>
    <row r="2" spans="2:5" s="4" customFormat="1" ht="12">
      <c r="B2" s="2"/>
      <c r="C2" s="2"/>
      <c r="D2" s="2"/>
      <c r="E2" s="2"/>
    </row>
    <row r="3" spans="2:5" s="4" customFormat="1" ht="16.5">
      <c r="B3" s="5"/>
      <c r="C3" s="6" t="s">
        <v>10</v>
      </c>
      <c r="D3" s="2"/>
      <c r="E3" s="2"/>
    </row>
    <row r="4" spans="2:5" s="4" customFormat="1" ht="15">
      <c r="B4" s="2"/>
      <c r="C4" s="19" t="s">
        <v>27</v>
      </c>
      <c r="D4" s="2"/>
      <c r="E4" s="2"/>
    </row>
    <row r="5" spans="2:5" s="4" customFormat="1" ht="15">
      <c r="B5" s="2"/>
      <c r="C5" s="7" t="s">
        <v>11</v>
      </c>
      <c r="D5" s="2"/>
      <c r="E5" s="2"/>
    </row>
    <row r="6" spans="2:5" s="4" customFormat="1" ht="12.75" thickBot="1">
      <c r="B6" s="2"/>
      <c r="C6" s="2"/>
      <c r="D6" s="2"/>
      <c r="E6" s="2"/>
    </row>
    <row r="7" spans="2:5" s="4" customFormat="1" ht="16.5" thickBot="1" thickTop="1">
      <c r="B7" s="8" t="s">
        <v>12</v>
      </c>
      <c r="C7" s="9" t="s">
        <v>13</v>
      </c>
      <c r="D7" s="2"/>
      <c r="E7" s="2"/>
    </row>
    <row r="8" spans="2:5" s="4" customFormat="1" ht="16.5" thickBot="1" thickTop="1">
      <c r="B8" s="8" t="s">
        <v>14</v>
      </c>
      <c r="C8" s="11">
        <v>0</v>
      </c>
      <c r="D8" s="2">
        <f>IF(C8-ROUNDDOWN(C8,0)&gt;0,"only integers are allowed",IF(OR(C8&lt;0,C8&gt;28)=TRUE,"input is not between 0 and 28",""))</f>
      </c>
      <c r="E8" s="2"/>
    </row>
    <row r="9" spans="2:8" s="4" customFormat="1" ht="16.5" thickBot="1" thickTop="1">
      <c r="B9" s="8" t="s">
        <v>15</v>
      </c>
      <c r="C9" s="11">
        <v>0</v>
      </c>
      <c r="D9" s="2">
        <f>IF(C9-ROUNDDOWN(C9,0)&gt;0,"only integers are allowed",IF(OR(C9&lt;0,C9&gt;28)=TRUE,"input is not between 0 and 28",""))</f>
      </c>
      <c r="E9" s="5"/>
      <c r="G9" s="8" t="s">
        <v>16</v>
      </c>
      <c r="H9" s="12" t="e">
        <f>(0.56*SQRT(C8)+0.28*SQRT(C9)+0.7*LN(C10))*1.08+0.16</f>
        <v>#NUM!</v>
      </c>
    </row>
    <row r="10" spans="2:5" s="4" customFormat="1" ht="16.5" thickBot="1" thickTop="1">
      <c r="B10" s="8" t="s">
        <v>17</v>
      </c>
      <c r="C10" s="11">
        <v>0</v>
      </c>
      <c r="D10" s="2" t="str">
        <f>IF(C10-ROUNDDOWN(C10,0)&gt;0,"only integers are allowed",IF(OR(C10&lt;1,C10&gt;300)=TRUE,"input is not between 1 and 300",""))</f>
        <v>input is not between 1 and 300</v>
      </c>
      <c r="E10" s="2"/>
    </row>
    <row r="11" ht="12.75" thickTop="1">
      <c r="E11" s="1"/>
    </row>
    <row r="12" ht="12">
      <c r="B12" s="4"/>
    </row>
  </sheetData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16"/>
  <sheetViews>
    <sheetView workbookViewId="0" topLeftCell="A1">
      <selection activeCell="C8" sqref="C8"/>
    </sheetView>
  </sheetViews>
  <sheetFormatPr defaultColWidth="11.421875" defaultRowHeight="12.75"/>
  <cols>
    <col min="1" max="1" width="8.8515625" style="10" customWidth="1"/>
    <col min="2" max="2" width="32.8515625" style="10" customWidth="1"/>
    <col min="3" max="16384" width="8.8515625" style="10" customWidth="1"/>
  </cols>
  <sheetData>
    <row r="1" spans="2:5" s="4" customFormat="1" ht="16.5">
      <c r="B1" s="2"/>
      <c r="C1" s="3" t="s">
        <v>9</v>
      </c>
      <c r="D1" s="2"/>
      <c r="E1" s="2"/>
    </row>
    <row r="2" spans="2:5" s="4" customFormat="1" ht="12">
      <c r="B2" s="2"/>
      <c r="C2" s="2"/>
      <c r="D2" s="2"/>
      <c r="E2" s="2"/>
    </row>
    <row r="3" spans="2:5" s="4" customFormat="1" ht="16.5">
      <c r="B3" s="5"/>
      <c r="C3" s="6" t="s">
        <v>10</v>
      </c>
      <c r="D3" s="2"/>
      <c r="E3" s="2"/>
    </row>
    <row r="4" spans="2:5" s="4" customFormat="1" ht="15">
      <c r="B4" s="2"/>
      <c r="C4" s="19" t="s">
        <v>8</v>
      </c>
      <c r="D4" s="2"/>
      <c r="E4" s="2"/>
    </row>
    <row r="5" spans="2:5" s="4" customFormat="1" ht="15">
      <c r="B5" s="2"/>
      <c r="C5" s="7" t="s">
        <v>30</v>
      </c>
      <c r="D5" s="2"/>
      <c r="E5" s="2"/>
    </row>
    <row r="6" spans="2:5" s="4" customFormat="1" ht="12.75" thickBot="1">
      <c r="B6" s="2"/>
      <c r="C6" s="2"/>
      <c r="D6" s="2"/>
      <c r="E6" s="2"/>
    </row>
    <row r="7" spans="2:5" s="4" customFormat="1" ht="16.5" thickBot="1" thickTop="1">
      <c r="B7" s="8" t="s">
        <v>12</v>
      </c>
      <c r="C7" s="9" t="s">
        <v>13</v>
      </c>
      <c r="D7" s="2"/>
      <c r="E7" s="2"/>
    </row>
    <row r="8" spans="2:5" s="4" customFormat="1" ht="16.5" thickBot="1" thickTop="1">
      <c r="B8" s="8" t="s">
        <v>14</v>
      </c>
      <c r="C8" s="11">
        <v>0</v>
      </c>
      <c r="D8" s="2">
        <f>IF(C8-ROUNDDOWN(C8,0)&gt;0,"only integers are allowed",IF(OR(C8&lt;0,C8&gt;28)=TRUE,"input is not between 0 and 28",""))</f>
      </c>
      <c r="E8" s="2"/>
    </row>
    <row r="9" spans="2:8" s="4" customFormat="1" ht="16.5" thickBot="1" thickTop="1">
      <c r="B9" s="8" t="s">
        <v>15</v>
      </c>
      <c r="C9" s="11">
        <v>0</v>
      </c>
      <c r="D9" s="2">
        <f>IF(C9-ROUNDDOWN(C9,0)&gt;0,"only integers are allowed",IF(OR(C9&lt;0,C9&gt;28)=TRUE,"input is not between 0 and 28",""))</f>
      </c>
      <c r="E9" s="5"/>
      <c r="G9" s="8" t="s">
        <v>16</v>
      </c>
      <c r="H9" s="12">
        <f>(0.56*SQRT(C8)+0.28*SQRT(C9)+0.36*LN(C10+1))*1.1+1.15</f>
        <v>1.15</v>
      </c>
    </row>
    <row r="10" spans="2:5" s="4" customFormat="1" ht="16.5" thickBot="1" thickTop="1">
      <c r="B10" s="8" t="s">
        <v>3</v>
      </c>
      <c r="C10" s="11">
        <v>0</v>
      </c>
      <c r="D10" s="2">
        <f>IF(C10-ROUNDDOWN(C10,0)&gt;0,"only integers are allowed",IF(OR(C10&lt;0,C10&gt;300)=TRUE,"input is not between 1 and 300",""))</f>
      </c>
      <c r="E10" s="2"/>
    </row>
    <row r="11" ht="12.75" thickTop="1">
      <c r="E11" s="1"/>
    </row>
    <row r="12" ht="12">
      <c r="B12" s="4"/>
    </row>
    <row r="14" spans="2:7" ht="12">
      <c r="B14" s="13"/>
      <c r="C14" s="13"/>
      <c r="D14" s="13"/>
      <c r="E14" s="13"/>
      <c r="F14" s="13"/>
      <c r="G14" s="13"/>
    </row>
    <row r="15" spans="2:8" ht="12">
      <c r="B15" s="21" t="s">
        <v>4</v>
      </c>
      <c r="C15" s="15"/>
      <c r="D15" s="15"/>
      <c r="E15" s="15"/>
      <c r="F15" s="15"/>
      <c r="G15" s="17"/>
      <c r="H15" s="16"/>
    </row>
    <row r="16" spans="2:7" ht="12">
      <c r="B16" s="14"/>
      <c r="C16" s="14"/>
      <c r="D16" s="14"/>
      <c r="E16" s="14"/>
      <c r="F16" s="14"/>
      <c r="G16" s="14"/>
    </row>
  </sheetData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14"/>
  <sheetViews>
    <sheetView workbookViewId="0" topLeftCell="A1">
      <selection activeCell="C8" sqref="C8"/>
    </sheetView>
  </sheetViews>
  <sheetFormatPr defaultColWidth="11.421875" defaultRowHeight="12.75"/>
  <cols>
    <col min="1" max="1" width="8.8515625" style="10" customWidth="1"/>
    <col min="2" max="2" width="32.8515625" style="10" customWidth="1"/>
    <col min="3" max="16384" width="8.8515625" style="10" customWidth="1"/>
  </cols>
  <sheetData>
    <row r="1" spans="2:5" s="4" customFormat="1" ht="16.5">
      <c r="B1" s="2"/>
      <c r="C1" s="3" t="s">
        <v>9</v>
      </c>
      <c r="D1" s="2"/>
      <c r="E1" s="2"/>
    </row>
    <row r="2" spans="2:5" s="4" customFormat="1" ht="12">
      <c r="B2" s="2"/>
      <c r="C2" s="2"/>
      <c r="D2" s="2"/>
      <c r="E2" s="2"/>
    </row>
    <row r="3" spans="2:5" s="4" customFormat="1" ht="16.5">
      <c r="B3" s="5"/>
      <c r="C3" s="6" t="s">
        <v>21</v>
      </c>
      <c r="D3" s="2"/>
      <c r="E3" s="2"/>
    </row>
    <row r="4" spans="2:5" s="4" customFormat="1" ht="15">
      <c r="B4" s="2"/>
      <c r="C4" s="19" t="s">
        <v>22</v>
      </c>
      <c r="D4" s="2"/>
      <c r="E4" s="2"/>
    </row>
    <row r="5" spans="2:5" s="4" customFormat="1" ht="15">
      <c r="B5" s="2"/>
      <c r="C5" s="7" t="s">
        <v>11</v>
      </c>
      <c r="D5" s="2"/>
      <c r="E5" s="2"/>
    </row>
    <row r="6" spans="2:5" s="4" customFormat="1" ht="12.75" thickBot="1">
      <c r="B6" s="2"/>
      <c r="C6" s="2"/>
      <c r="D6" s="2"/>
      <c r="E6" s="2"/>
    </row>
    <row r="7" spans="2:5" s="4" customFormat="1" ht="16.5" thickBot="1" thickTop="1">
      <c r="B7" s="8" t="s">
        <v>12</v>
      </c>
      <c r="C7" s="9" t="s">
        <v>13</v>
      </c>
      <c r="D7" s="2"/>
      <c r="E7" s="2"/>
    </row>
    <row r="8" spans="2:5" s="4" customFormat="1" ht="16.5" thickBot="1" thickTop="1">
      <c r="B8" s="8" t="s">
        <v>23</v>
      </c>
      <c r="C8" s="11">
        <v>0</v>
      </c>
      <c r="D8" s="2">
        <f>IF(C8-ROUNDDOWN(C8,0)&gt;0,"only integers are allowed",IF(OR(C8&lt;0,C8&gt;159)=TRUE,"input is not between 0 and 159",""))</f>
      </c>
      <c r="E8" s="2"/>
    </row>
    <row r="9" spans="2:8" s="4" customFormat="1" ht="16.5" thickBot="1" thickTop="1">
      <c r="B9" s="8" t="s">
        <v>24</v>
      </c>
      <c r="C9" s="11">
        <v>0</v>
      </c>
      <c r="D9" s="2">
        <f>IF(C9-ROUNDDOWN(C9,0)&gt;0,"only integers are allowed",IF(OR(C9&lt;0,C9&gt;44)=TRUE,"input is not between 0 and 44",""))</f>
      </c>
      <c r="E9" s="5"/>
      <c r="G9" s="8" t="s">
        <v>2</v>
      </c>
      <c r="H9" s="12" t="e">
        <f>0.53938*SQRT(C8)+0.06465*(C9)+0.33*LN(C10)+0.00722*C11</f>
        <v>#NUM!</v>
      </c>
    </row>
    <row r="10" spans="2:5" s="4" customFormat="1" ht="16.5" thickBot="1" thickTop="1">
      <c r="B10" s="8" t="s">
        <v>17</v>
      </c>
      <c r="C10" s="11">
        <v>0</v>
      </c>
      <c r="D10" s="2" t="str">
        <f>IF(C10-ROUNDDOWN(C10,0)&gt;0,"only integers are allowed",IF(OR(C10&lt;1,C10&gt;300)=TRUE,"input is not between 1 and 300",""))</f>
        <v>input is not between 1 and 300</v>
      </c>
      <c r="E10" s="2"/>
    </row>
    <row r="11" spans="2:5" s="4" customFormat="1" ht="16.5" thickBot="1" thickTop="1">
      <c r="B11" s="8" t="s">
        <v>18</v>
      </c>
      <c r="C11" s="11">
        <v>0</v>
      </c>
      <c r="D11" s="2">
        <f>IF(C11-ROUNDDOWN(C11,0)&gt;0,"only integers are allowed",IF(OR(C11&lt;0,C11&gt;100)=TRUE,"input is not between 0 and 100",""))</f>
      </c>
      <c r="E11"/>
    </row>
    <row r="12" ht="12.75" thickTop="1">
      <c r="E12" s="1"/>
    </row>
    <row r="13" ht="12">
      <c r="B13" s="4"/>
    </row>
    <row r="14" ht="12">
      <c r="B14" s="10" t="s">
        <v>29</v>
      </c>
    </row>
  </sheetData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19"/>
  <sheetViews>
    <sheetView workbookViewId="0" topLeftCell="A1">
      <selection activeCell="C8" sqref="C8"/>
    </sheetView>
  </sheetViews>
  <sheetFormatPr defaultColWidth="11.421875" defaultRowHeight="12.75"/>
  <cols>
    <col min="1" max="1" width="8.8515625" style="10" customWidth="1"/>
    <col min="2" max="2" width="32.8515625" style="10" customWidth="1"/>
    <col min="3" max="16384" width="8.8515625" style="10" customWidth="1"/>
  </cols>
  <sheetData>
    <row r="1" spans="2:5" s="4" customFormat="1" ht="16.5">
      <c r="B1" s="2"/>
      <c r="C1" s="3" t="s">
        <v>9</v>
      </c>
      <c r="D1" s="2"/>
      <c r="E1" s="2"/>
    </row>
    <row r="2" spans="2:5" s="4" customFormat="1" ht="12">
      <c r="B2" s="2"/>
      <c r="C2" s="2"/>
      <c r="D2" s="2"/>
      <c r="E2" s="2"/>
    </row>
    <row r="3" spans="2:5" s="4" customFormat="1" ht="16.5">
      <c r="B3" s="5"/>
      <c r="C3" s="6" t="s">
        <v>0</v>
      </c>
      <c r="D3" s="2"/>
      <c r="E3" s="2"/>
    </row>
    <row r="4" spans="2:5" s="4" customFormat="1" ht="15">
      <c r="B4" s="2"/>
      <c r="C4" s="19" t="s">
        <v>1</v>
      </c>
      <c r="D4" s="2"/>
      <c r="E4" s="2"/>
    </row>
    <row r="5" spans="2:5" s="4" customFormat="1" ht="15">
      <c r="B5" s="2"/>
      <c r="C5" s="7" t="s">
        <v>30</v>
      </c>
      <c r="D5" s="2"/>
      <c r="E5" s="2"/>
    </row>
    <row r="6" spans="2:5" s="4" customFormat="1" ht="12.75" thickBot="1">
      <c r="B6" s="2"/>
      <c r="C6" s="2"/>
      <c r="D6" s="2"/>
      <c r="E6" s="2"/>
    </row>
    <row r="7" spans="2:5" s="4" customFormat="1" ht="16.5" thickBot="1" thickTop="1">
      <c r="B7" s="8" t="s">
        <v>12</v>
      </c>
      <c r="C7" s="9" t="s">
        <v>13</v>
      </c>
      <c r="D7" s="2"/>
      <c r="E7" s="2"/>
    </row>
    <row r="8" spans="2:5" s="4" customFormat="1" ht="16.5" thickBot="1" thickTop="1">
      <c r="B8" s="8" t="s">
        <v>23</v>
      </c>
      <c r="C8" s="11">
        <v>0</v>
      </c>
      <c r="D8" s="2">
        <f>IF(C8-ROUNDDOWN(C8,0)&gt;0,"only integers are allowed",IF(OR(C8&lt;0,C8&gt;28)=TRUE,"input is not between 0 and 28",""))</f>
      </c>
      <c r="E8" s="2"/>
    </row>
    <row r="9" spans="2:8" s="4" customFormat="1" ht="16.5" thickBot="1" thickTop="1">
      <c r="B9" s="8" t="s">
        <v>24</v>
      </c>
      <c r="C9" s="11">
        <v>0</v>
      </c>
      <c r="D9" s="2">
        <f>IF(C9-ROUNDDOWN(C9,0)&gt;0,"only integers are allowed",IF(OR(C9&lt;0,C9&gt;28)=TRUE,"input is not between 0 and 28",""))</f>
      </c>
      <c r="E9" s="5"/>
      <c r="G9" s="8" t="s">
        <v>2</v>
      </c>
      <c r="H9" s="12">
        <f>0.54*SQRT(C8)+0.065*C9+0.17*LN(C10+1)+0.0072*C11+0.45</f>
        <v>0.45</v>
      </c>
    </row>
    <row r="10" spans="2:5" s="4" customFormat="1" ht="16.5" thickBot="1" thickTop="1">
      <c r="B10" s="8" t="s">
        <v>20</v>
      </c>
      <c r="C10" s="11">
        <v>0</v>
      </c>
      <c r="D10" s="2">
        <f>IF(C10-ROUNDDOWN(C10,0)&gt;0,"only integers are allowed",IF(OR(C10&lt;0,C10&gt;300)=TRUE,"input is not between 1 and 300",""))</f>
      </c>
      <c r="E10" s="2"/>
    </row>
    <row r="11" spans="2:5" s="4" customFormat="1" ht="16.5" thickBot="1" thickTop="1">
      <c r="B11" s="8" t="s">
        <v>18</v>
      </c>
      <c r="C11" s="11">
        <v>0</v>
      </c>
      <c r="D11" s="2">
        <f>IF(C11-ROUNDDOWN(C11,0)&gt;0,"only integers are allowed",IF(OR(C11&lt;0,C11&gt;100)=TRUE,"input is not between 0 and 100",""))</f>
      </c>
      <c r="E11"/>
    </row>
    <row r="12" ht="12.75" thickTop="1">
      <c r="E12" s="1"/>
    </row>
    <row r="13" ht="12">
      <c r="B13" s="4"/>
    </row>
    <row r="14" spans="2:9" ht="12">
      <c r="B14" s="10" t="s">
        <v>34</v>
      </c>
      <c r="C14" s="13"/>
      <c r="D14" s="13"/>
      <c r="E14" s="13"/>
      <c r="F14" s="13"/>
      <c r="G14" s="13"/>
      <c r="H14" s="13"/>
      <c r="I14" s="13"/>
    </row>
    <row r="15" spans="2:9" ht="12">
      <c r="B15" s="10" t="s">
        <v>32</v>
      </c>
      <c r="C15" s="13"/>
      <c r="D15" s="13"/>
      <c r="E15" s="13"/>
      <c r="F15" s="13"/>
      <c r="G15" s="13"/>
      <c r="H15" s="13"/>
      <c r="I15" s="13"/>
    </row>
    <row r="16" ht="12">
      <c r="B16" s="4" t="s">
        <v>33</v>
      </c>
    </row>
    <row r="17" ht="12">
      <c r="B17" s="4"/>
    </row>
    <row r="18" spans="2:8" ht="12">
      <c r="B18" s="21" t="s">
        <v>31</v>
      </c>
      <c r="C18" s="22"/>
      <c r="D18" s="22"/>
      <c r="E18" s="22"/>
      <c r="F18" s="23"/>
      <c r="G18" s="24"/>
      <c r="H18" s="16"/>
    </row>
    <row r="19" spans="2:9" ht="12">
      <c r="B19" s="14"/>
      <c r="C19" s="14"/>
      <c r="D19" s="14"/>
      <c r="E19" s="14"/>
      <c r="F19" s="14"/>
      <c r="G19" s="14"/>
      <c r="H19" s="14"/>
      <c r="I19" s="14"/>
    </row>
  </sheetData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H13"/>
  <sheetViews>
    <sheetView workbookViewId="0" topLeftCell="A1">
      <selection activeCell="C8" sqref="C8"/>
    </sheetView>
  </sheetViews>
  <sheetFormatPr defaultColWidth="11.421875" defaultRowHeight="12.75"/>
  <cols>
    <col min="1" max="1" width="8.8515625" style="10" customWidth="1"/>
    <col min="2" max="2" width="32.8515625" style="10" customWidth="1"/>
    <col min="3" max="16384" width="8.8515625" style="10" customWidth="1"/>
  </cols>
  <sheetData>
    <row r="1" spans="2:5" s="4" customFormat="1" ht="16.5">
      <c r="B1" s="2"/>
      <c r="C1" s="3" t="s">
        <v>9</v>
      </c>
      <c r="D1" s="2"/>
      <c r="E1" s="2"/>
    </row>
    <row r="2" spans="2:5" s="4" customFormat="1" ht="12">
      <c r="B2" s="2"/>
      <c r="C2" s="2"/>
      <c r="D2" s="2"/>
      <c r="E2" s="2"/>
    </row>
    <row r="3" spans="2:5" s="4" customFormat="1" ht="16.5">
      <c r="B3" s="5"/>
      <c r="C3" s="6" t="s">
        <v>21</v>
      </c>
      <c r="D3" s="2"/>
      <c r="E3" s="2"/>
    </row>
    <row r="4" spans="2:5" s="4" customFormat="1" ht="15">
      <c r="B4" s="2"/>
      <c r="C4" s="19" t="s">
        <v>25</v>
      </c>
      <c r="D4" s="2"/>
      <c r="E4" s="2"/>
    </row>
    <row r="5" spans="2:5" s="4" customFormat="1" ht="15">
      <c r="B5" s="2"/>
      <c r="C5" s="7" t="s">
        <v>11</v>
      </c>
      <c r="D5" s="2"/>
      <c r="E5" s="2"/>
    </row>
    <row r="6" spans="2:5" s="4" customFormat="1" ht="12.75" thickBot="1">
      <c r="B6" s="2"/>
      <c r="C6" s="2"/>
      <c r="D6" s="2"/>
      <c r="E6" s="2"/>
    </row>
    <row r="7" spans="2:5" s="4" customFormat="1" ht="16.5" thickBot="1" thickTop="1">
      <c r="B7" s="8" t="s">
        <v>12</v>
      </c>
      <c r="C7" s="9" t="s">
        <v>13</v>
      </c>
      <c r="D7" s="2"/>
      <c r="E7" s="2"/>
    </row>
    <row r="8" spans="2:5" s="4" customFormat="1" ht="16.5" thickBot="1" thickTop="1">
      <c r="B8" s="8" t="s">
        <v>23</v>
      </c>
      <c r="C8" s="11">
        <v>0</v>
      </c>
      <c r="D8" s="2">
        <f>IF(C8-ROUNDDOWN(C8,0)&gt;0,"only integers are allowed",IF(OR(C8&lt;0,C8&gt;28)=TRUE,"input is not between 0 and 28",""))</f>
      </c>
      <c r="E8" s="2"/>
    </row>
    <row r="9" spans="2:8" s="4" customFormat="1" ht="16.5" thickBot="1" thickTop="1">
      <c r="B9" s="8" t="s">
        <v>24</v>
      </c>
      <c r="C9" s="11">
        <v>0</v>
      </c>
      <c r="D9" s="2">
        <f>IF(C9-ROUNDDOWN(C9,0)&gt;0,"only integers are allowed",IF(OR(C9&lt;0,C9&gt;28)=TRUE,"input is not between 0 and 28",""))</f>
      </c>
      <c r="E9" s="5"/>
      <c r="G9" s="8" t="s">
        <v>2</v>
      </c>
      <c r="H9" s="12" t="e">
        <f>0.53938*SQRT(C8)+0.06465*(C9)+0.33*LN(C10)+0.224</f>
        <v>#NUM!</v>
      </c>
    </row>
    <row r="10" spans="2:5" s="4" customFormat="1" ht="16.5" thickBot="1" thickTop="1">
      <c r="B10" s="8" t="s">
        <v>17</v>
      </c>
      <c r="C10" s="11">
        <v>0</v>
      </c>
      <c r="D10" s="2" t="str">
        <f>IF(C10-ROUNDDOWN(C10,0)&gt;0,"only integers are allowed",IF(OR(C10&lt;1,C10&gt;300)=TRUE,"input is not between 1 and 300",""))</f>
        <v>input is not between 1 and 300</v>
      </c>
      <c r="E10" s="2"/>
    </row>
    <row r="11" ht="12.75" thickTop="1">
      <c r="E11" s="1"/>
    </row>
    <row r="12" ht="12">
      <c r="B12" s="4"/>
    </row>
    <row r="13" ht="12">
      <c r="B13" s="10" t="s">
        <v>29</v>
      </c>
    </row>
  </sheetData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H17"/>
  <sheetViews>
    <sheetView workbookViewId="0" topLeftCell="A1">
      <selection activeCell="C8" sqref="C8"/>
    </sheetView>
  </sheetViews>
  <sheetFormatPr defaultColWidth="11.421875" defaultRowHeight="12.75"/>
  <cols>
    <col min="1" max="1" width="8.8515625" style="10" customWidth="1"/>
    <col min="2" max="2" width="32.8515625" style="10" customWidth="1"/>
    <col min="3" max="16384" width="8.8515625" style="10" customWidth="1"/>
  </cols>
  <sheetData>
    <row r="1" spans="2:5" s="4" customFormat="1" ht="16.5">
      <c r="B1" s="2"/>
      <c r="C1" s="3" t="s">
        <v>9</v>
      </c>
      <c r="D1" s="2"/>
      <c r="E1" s="2"/>
    </row>
    <row r="2" spans="2:5" s="4" customFormat="1" ht="12">
      <c r="B2" s="2"/>
      <c r="C2" s="2"/>
      <c r="D2" s="2"/>
      <c r="E2" s="2"/>
    </row>
    <row r="3" spans="2:5" s="4" customFormat="1" ht="16.5">
      <c r="B3" s="5"/>
      <c r="C3" s="6" t="s">
        <v>21</v>
      </c>
      <c r="D3" s="2"/>
      <c r="E3" s="2"/>
    </row>
    <row r="4" spans="2:5" s="4" customFormat="1" ht="15">
      <c r="B4" s="2"/>
      <c r="C4" s="19" t="s">
        <v>7</v>
      </c>
      <c r="D4" s="2"/>
      <c r="E4" s="2"/>
    </row>
    <row r="5" spans="2:5" s="4" customFormat="1" ht="15">
      <c r="B5" s="2"/>
      <c r="C5" s="7" t="s">
        <v>30</v>
      </c>
      <c r="D5" s="2"/>
      <c r="E5" s="2"/>
    </row>
    <row r="6" spans="2:5" s="4" customFormat="1" ht="12.75" thickBot="1">
      <c r="B6" s="2"/>
      <c r="C6" s="2"/>
      <c r="D6" s="2"/>
      <c r="E6" s="2"/>
    </row>
    <row r="7" spans="2:5" s="4" customFormat="1" ht="16.5" thickBot="1" thickTop="1">
      <c r="B7" s="8" t="s">
        <v>12</v>
      </c>
      <c r="C7" s="9" t="s">
        <v>13</v>
      </c>
      <c r="D7" s="2"/>
      <c r="E7" s="2"/>
    </row>
    <row r="8" spans="2:5" s="4" customFormat="1" ht="16.5" thickBot="1" thickTop="1">
      <c r="B8" s="8" t="s">
        <v>23</v>
      </c>
      <c r="C8" s="11">
        <v>0</v>
      </c>
      <c r="D8" s="2">
        <f>IF(C8-ROUNDDOWN(C8,0)&gt;0,"only integers are allowed",IF(OR(C8&lt;0,C8&gt;159)=TRUE,"input is not between 0 and 159",""))</f>
      </c>
      <c r="E8" s="2"/>
    </row>
    <row r="9" spans="2:8" s="4" customFormat="1" ht="16.5" thickBot="1" thickTop="1">
      <c r="B9" s="8" t="s">
        <v>24</v>
      </c>
      <c r="C9" s="11">
        <v>0</v>
      </c>
      <c r="D9" s="2">
        <f>IF(C9-ROUNDDOWN(C9,0)&gt;0,"only integers are allowed",IF(OR(C9&lt;0,C9&gt;44)=TRUE,"input is not between 0 and 44",""))</f>
      </c>
      <c r="E9" s="5"/>
      <c r="G9" s="8" t="s">
        <v>2</v>
      </c>
      <c r="H9" s="12" t="e">
        <f>0.53938*SQRT(C8)+0.06465*(C9)+0.17*LN(C10)+0.65</f>
        <v>#NUM!</v>
      </c>
    </row>
    <row r="10" spans="2:5" s="4" customFormat="1" ht="16.5" thickBot="1" thickTop="1">
      <c r="B10" s="8" t="s">
        <v>3</v>
      </c>
      <c r="C10" s="11">
        <v>0</v>
      </c>
      <c r="D10" s="2">
        <f>IF(C10-ROUNDDOWN(C10,0)&gt;0,"only integers are allowed",IF(OR(C10&lt;0,C10&gt;300)=TRUE,"input is not between 1 and 300",""))</f>
      </c>
      <c r="E10" s="2"/>
    </row>
    <row r="11" ht="12.75" thickTop="1">
      <c r="E11" s="1"/>
    </row>
    <row r="12" ht="12">
      <c r="E12" s="25"/>
    </row>
    <row r="13" ht="12">
      <c r="B13" s="10" t="s">
        <v>34</v>
      </c>
    </row>
    <row r="14" ht="12">
      <c r="B14" s="10" t="s">
        <v>32</v>
      </c>
    </row>
    <row r="15" spans="2:5" ht="12">
      <c r="B15" s="13"/>
      <c r="C15" s="13"/>
      <c r="D15" s="13"/>
      <c r="E15" s="13"/>
    </row>
    <row r="16" spans="2:6" ht="12">
      <c r="B16" s="21" t="s">
        <v>6</v>
      </c>
      <c r="C16" s="15"/>
      <c r="D16" s="15"/>
      <c r="E16" s="17"/>
      <c r="F16" s="16"/>
    </row>
    <row r="17" spans="2:5" ht="12">
      <c r="B17" s="14"/>
      <c r="C17" s="14"/>
      <c r="D17" s="14"/>
      <c r="E17" s="14"/>
    </row>
  </sheetData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DAS28 score excel 5.0 ned version</dc:title>
  <dc:subject/>
  <dc:creator>Alfons den Broeder</dc:creator>
  <cp:keywords/>
  <dc:description/>
  <cp:lastModifiedBy>Marcel Flendrie</cp:lastModifiedBy>
  <dcterms:created xsi:type="dcterms:W3CDTF">2003-01-13T23:14:34Z</dcterms:created>
  <cp:category/>
  <cp:version/>
  <cp:contentType/>
  <cp:contentStatus/>
</cp:coreProperties>
</file>